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C16" i="1"/>
  <c r="E171"/>
  <c r="E172"/>
  <c r="E176"/>
  <c r="E177"/>
  <c r="E166"/>
  <c r="E170"/>
  <c r="E151"/>
  <c r="E152"/>
  <c r="E154"/>
  <c r="E160"/>
  <c r="E161"/>
  <c r="E162"/>
  <c r="E164"/>
  <c r="E165"/>
  <c r="E148"/>
  <c r="E149"/>
  <c r="E126"/>
  <c r="E127"/>
  <c r="E128"/>
  <c r="E130"/>
  <c r="E131"/>
  <c r="E136"/>
  <c r="E138"/>
  <c r="E140"/>
  <c r="E146"/>
  <c r="E122"/>
  <c r="E114"/>
  <c r="E115"/>
  <c r="E116"/>
  <c r="E120"/>
  <c r="E101"/>
  <c r="E103"/>
  <c r="E104"/>
  <c r="E107"/>
  <c r="E108"/>
  <c r="E111"/>
  <c r="E112"/>
  <c r="E92"/>
  <c r="E94"/>
  <c r="E96"/>
  <c r="E100"/>
  <c r="E89"/>
  <c r="E53"/>
  <c r="E54"/>
  <c r="E55"/>
  <c r="E56"/>
  <c r="E57"/>
  <c r="E62"/>
  <c r="E48"/>
  <c r="E24"/>
  <c r="E18"/>
  <c r="E19"/>
  <c r="E16"/>
  <c r="E17"/>
  <c r="E14"/>
  <c r="E12"/>
  <c r="E13"/>
  <c r="E11"/>
  <c r="E10"/>
  <c r="E9"/>
  <c r="E8"/>
  <c r="E7"/>
  <c r="C7"/>
  <c r="C122"/>
  <c r="C136"/>
  <c r="C126" s="1"/>
  <c r="C151"/>
  <c r="C160"/>
  <c r="C161"/>
  <c r="C156"/>
  <c r="C133"/>
  <c r="C134"/>
  <c r="C56"/>
  <c r="C107"/>
  <c r="C94"/>
  <c r="C18"/>
  <c r="C53"/>
  <c r="C54"/>
  <c r="C8"/>
  <c r="C17" l="1"/>
</calcChain>
</file>

<file path=xl/sharedStrings.xml><?xml version="1.0" encoding="utf-8"?>
<sst xmlns="http://schemas.openxmlformats.org/spreadsheetml/2006/main" count="184" uniqueCount="98">
  <si>
    <t>Oznaka</t>
  </si>
  <si>
    <t>SVEUKUPNO RASHODI I IZDACI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</si>
  <si>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</si>
  <si>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</si>
  <si>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</si>
  <si>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</si>
  <si>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</si>
  <si>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Izvor: 321 Vlastiti prihodi - proračunski korisnici</t>
  </si>
  <si>
    <t>31 Rashodi za zaposlene</t>
  </si>
  <si>
    <t>3111 Plaće za redovan rad</t>
  </si>
  <si>
    <t>3113 Plaće za prekovremeni rad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</si>
  <si>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</si>
  <si>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</si>
  <si>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</si>
  <si>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</si>
  <si>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</si>
  <si>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</si>
  <si>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</si>
  <si>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</si>
  <si>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</si>
  <si>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</si>
  <si>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</si>
  <si>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</si>
  <si>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</si>
  <si>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</si>
  <si>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</si>
  <si>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</si>
  <si>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</si>
  <si>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</si>
  <si>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</si>
  <si>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</si>
  <si>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</si>
  <si>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</si>
  <si>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</si>
  <si>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</si>
  <si>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</si>
  <si>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</si>
  <si>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</si>
  <si>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3423 Kamate za primljene kredite i zajmove od kreditnih i ostalih financijskih institucija izvan javnog sektora</t>
  </si>
  <si>
    <t>3431 Bankarske usluge i usluge platnog prometa</t>
  </si>
  <si>
    <t>3433 Zatezne kamate</t>
  </si>
  <si>
    <t>3434 Ostali nespomenuti financijski rashodi</t>
  </si>
  <si>
    <t>Izvor: 431 Prihodi za posebne namjene - proračunski korisnici</t>
  </si>
  <si>
    <t>3241 Naknade troškova osobama izvan radnog odnosa</t>
  </si>
  <si>
    <t>3291 Naknade za rad predstavničkih i izvršnih tijela, povjerenstava i slično</t>
  </si>
  <si>
    <t>Izvor: 521 Pomoći - proračunski korisnici</t>
  </si>
  <si>
    <t>Izvor: 731 Prihodi od prodaje ili zamjene nefin. imov. i naknade štete s naslova osiguranja - prorač. korisnici</t>
  </si>
  <si>
    <t>41 Rashodi za nabavu neproizvedene dugotrajne imovine</t>
  </si>
  <si>
    <t>4123 Licence</t>
  </si>
  <si>
    <t>42 Rashodi za nabavu proizvedene dugotrajne imovine</t>
  </si>
  <si>
    <t>4221 Uredska oprema i namještaj</t>
  </si>
  <si>
    <t>4222 Komunikacijska oprema</t>
  </si>
  <si>
    <t>4224 Medicinska i laboratorijska oprema</t>
  </si>
  <si>
    <t>4227 Uređaji, strojevi i oprema za ostale namjene</t>
  </si>
  <si>
    <t>Izvor: 445 Prihodi za decentralizirane funkcije - zdravstvene ustanove</t>
  </si>
  <si>
    <t>45 Rashodi za dodatna ulaganja na nefinancijskoj imovini</t>
  </si>
  <si>
    <t>4521 Dodatna ulaganja na postrojenjima i opremi</t>
  </si>
  <si>
    <t>54 Izdaci za otplatu glavnice primljenih kredita i zajmova</t>
  </si>
  <si>
    <t>5443 Otplata glavnice primljenih kredita od tuzemnih kreditnih institucija izvan javnog sektora</t>
  </si>
  <si>
    <t>Izvor: 621 Donacije - proračunski korisnici</t>
  </si>
  <si>
    <t>Glava: 4-7 THALASSOTHERAPIA SPECIJALNA BOLNICA ZA MEDICINSKU REHABILITACIJU BOLESTI SRCA, PLUĆA I REUMATIZMA</t>
  </si>
  <si>
    <t>Izvor: 1 OPĆI PRIHODI I PRIMICI</t>
  </si>
  <si>
    <t>Izvor: 8 NAMJENSKI PRIMICI</t>
  </si>
  <si>
    <t>Program: 4209 Zdravstvena zaštita</t>
  </si>
  <si>
    <t>A 420916 Administracija i upravljanje</t>
  </si>
  <si>
    <t>3251 Rashodi po osnovi utroška lijekova i potrošnog medicinskog materijala</t>
  </si>
  <si>
    <t>3432 Negativne tečajne razlike i razlike zbog primjene valutne klauzule</t>
  </si>
  <si>
    <t>Izvor: 383 Prenesena sredstva - vlastiti prihodi proračunskih korisnika</t>
  </si>
  <si>
    <t>3252 Rashodi po osnovi otpisa lijekova i potrošnog medicinskog materijala</t>
  </si>
  <si>
    <t>3296 Troškovi sudskih postupaka</t>
  </si>
  <si>
    <t>38 Rashodi za donacije, kazne, naknade šteta i kapitalne pomoći</t>
  </si>
  <si>
    <t>3835 Ostale kazne</t>
  </si>
  <si>
    <t>Izvor: 483 Prenesena sredstva - namjenski prihodi - proračunski korisnici</t>
  </si>
  <si>
    <t>Izvor: 682 Prenesena sredstva - donacije - proračunski korisnici</t>
  </si>
  <si>
    <t>A 420917 Specijalizacije doktora medicine</t>
  </si>
  <si>
    <t>Program: 4210 Unaprjeđenje zdravstvene zaštite</t>
  </si>
  <si>
    <t>A 421015 Programi edukacije, prevencije i promocije zdravlja</t>
  </si>
  <si>
    <t>Izvor: 111 Porezni i ostali prihodi</t>
  </si>
  <si>
    <t>K 421016 Ulaganje i opremanje objekata</t>
  </si>
  <si>
    <t>4511 Dodatna ulaganja na građevinskim objektima</t>
  </si>
  <si>
    <t>Izvor: 181 Prenesena sredstva - opći prihodi i primici</t>
  </si>
  <si>
    <t>4262 Ulaganja u računalne programe</t>
  </si>
  <si>
    <t>K 421017 Zanavljanje voznog parka</t>
  </si>
  <si>
    <t>4231 Prijevozna sredstva u cestovnom prometu</t>
  </si>
  <si>
    <t>K 421034 Nadogradnja objekta TWC-a radi proširenja bolničkih kapaciteta</t>
  </si>
  <si>
    <t>Izvor: 831 Namjenski primici-proračunski korisnici</t>
  </si>
  <si>
    <t>A 421035 Otplate kredita</t>
  </si>
  <si>
    <t>43513 THALASSOTHERAPIA - SPECIJALNA BOLNICA ZA MEDICINSKU REHABILITACIJU BOLESTI SRCA, PLUĆA I REUMATIZMA</t>
  </si>
  <si>
    <t xml:space="preserve">II. POSEBNI DIO </t>
  </si>
  <si>
    <t>IZVJEŠTAJ PO PROGRAMSKOJ KLASIFIKACIJI - IZVRŠENJE RASHODA I IZDATAKA PO IZVORIMA FINANCIRANJA I EKONOMSKOJ KLASIFIKACIJI</t>
  </si>
  <si>
    <t xml:space="preserve">za razdoblje od 01.01.2025. do 30.06.2025. </t>
  </si>
  <si>
    <t>Izvorni plan 2025</t>
  </si>
  <si>
    <t>Tekući plan 2025</t>
  </si>
  <si>
    <t>Izvršenje I-VI 2025</t>
  </si>
  <si>
    <t>Indeks 4/3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</si>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</sst>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FFFFFF"/>
      <name val="Verdana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11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4" fontId="18" fillId="0" borderId="0" xfId="0" applyNumberFormat="1" applyFont="1" applyAlignment="1">
      <alignment horizontal="left" indent="1"/>
    </xf>
    <xf numFmtId="0" fontId="18" fillId="0" borderId="0" xfId="0" applyFont="1" applyFill="1" applyAlignment="1">
      <alignment horizontal="left" indent="1"/>
    </xf>
    <xf numFmtId="4" fontId="18" fillId="0" borderId="0" xfId="0" applyNumberFormat="1" applyFont="1" applyFill="1" applyAlignment="1">
      <alignment horizontal="left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left" wrapText="1" indent="1"/>
    </xf>
    <xf numFmtId="0" fontId="23" fillId="0" borderId="10" xfId="0" applyFont="1" applyFill="1" applyBorder="1" applyAlignment="1">
      <alignment horizontal="left" wrapText="1" indent="1"/>
    </xf>
    <xf numFmtId="4" fontId="23" fillId="35" borderId="10" xfId="0" applyNumberFormat="1" applyFont="1" applyFill="1" applyBorder="1" applyAlignment="1">
      <alignment horizontal="right" wrapText="1" indent="1"/>
    </xf>
    <xf numFmtId="0" fontId="23" fillId="35" borderId="10" xfId="0" applyFont="1" applyFill="1" applyBorder="1" applyAlignment="1">
      <alignment horizontal="right" wrapText="1" indent="1"/>
    </xf>
    <xf numFmtId="4" fontId="23" fillId="0" borderId="10" xfId="0" applyNumberFormat="1" applyFont="1" applyFill="1" applyBorder="1" applyAlignment="1">
      <alignment horizontal="right" wrapText="1" indent="1"/>
    </xf>
    <xf numFmtId="2" fontId="23" fillId="35" borderId="10" xfId="0" applyNumberFormat="1" applyFont="1" applyFill="1" applyBorder="1" applyAlignment="1">
      <alignment horizontal="right" wrapText="1" indent="1"/>
    </xf>
    <xf numFmtId="4" fontId="22" fillId="36" borderId="10" xfId="0" applyNumberFormat="1" applyFont="1" applyFill="1" applyBorder="1" applyAlignment="1">
      <alignment horizontal="right" wrapText="1" indent="1"/>
    </xf>
    <xf numFmtId="4" fontId="22" fillId="37" borderId="10" xfId="0" applyNumberFormat="1" applyFont="1" applyFill="1" applyBorder="1" applyAlignment="1">
      <alignment horizontal="right" wrapText="1" indent="1"/>
    </xf>
    <xf numFmtId="0" fontId="22" fillId="37" borderId="10" xfId="0" applyFont="1" applyFill="1" applyBorder="1" applyAlignment="1">
      <alignment horizontal="left" wrapText="1" indent="1"/>
    </xf>
    <xf numFmtId="0" fontId="21" fillId="33" borderId="17" xfId="0" applyFont="1" applyFill="1" applyBorder="1" applyAlignment="1">
      <alignment horizontal="left" wrapText="1" indent="1"/>
    </xf>
    <xf numFmtId="2" fontId="20" fillId="33" borderId="18" xfId="0" applyNumberFormat="1" applyFont="1" applyFill="1" applyBorder="1" applyAlignment="1">
      <alignment horizontal="right" wrapText="1" indent="1"/>
    </xf>
    <xf numFmtId="0" fontId="22" fillId="34" borderId="17" xfId="0" applyFont="1" applyFill="1" applyBorder="1" applyAlignment="1">
      <alignment horizontal="left" wrapText="1" indent="1"/>
    </xf>
    <xf numFmtId="2" fontId="22" fillId="34" borderId="18" xfId="0" applyNumberFormat="1" applyFont="1" applyFill="1" applyBorder="1" applyAlignment="1">
      <alignment horizontal="right" wrapText="1" indent="1"/>
    </xf>
    <xf numFmtId="0" fontId="23" fillId="35" borderId="17" xfId="0" applyFont="1" applyFill="1" applyBorder="1" applyAlignment="1">
      <alignment horizontal="left" wrapText="1" indent="3"/>
    </xf>
    <xf numFmtId="2" fontId="23" fillId="0" borderId="18" xfId="0" applyNumberFormat="1" applyFont="1" applyFill="1" applyBorder="1" applyAlignment="1">
      <alignment horizontal="right" wrapText="1" indent="1"/>
    </xf>
    <xf numFmtId="0" fontId="22" fillId="36" borderId="17" xfId="0" applyFont="1" applyFill="1" applyBorder="1" applyAlignment="1">
      <alignment horizontal="left" wrapText="1" indent="1"/>
    </xf>
    <xf numFmtId="2" fontId="22" fillId="36" borderId="18" xfId="0" applyNumberFormat="1" applyFont="1" applyFill="1" applyBorder="1" applyAlignment="1">
      <alignment horizontal="right" wrapText="1" indent="1"/>
    </xf>
    <xf numFmtId="0" fontId="22" fillId="37" borderId="17" xfId="0" applyFont="1" applyFill="1" applyBorder="1" applyAlignment="1">
      <alignment horizontal="left" wrapText="1" indent="2"/>
    </xf>
    <xf numFmtId="2" fontId="22" fillId="37" borderId="18" xfId="0" applyNumberFormat="1" applyFont="1" applyFill="1" applyBorder="1" applyAlignment="1">
      <alignment horizontal="right" wrapText="1" indent="1"/>
    </xf>
    <xf numFmtId="0" fontId="23" fillId="35" borderId="17" xfId="0" applyFont="1" applyFill="1" applyBorder="1" applyAlignment="1">
      <alignment horizontal="left" wrapText="1" indent="4"/>
    </xf>
    <xf numFmtId="0" fontId="23" fillId="35" borderId="17" xfId="0" applyFont="1" applyFill="1" applyBorder="1" applyAlignment="1">
      <alignment horizontal="left" wrapText="1" indent="5"/>
    </xf>
    <xf numFmtId="0" fontId="23" fillId="35" borderId="18" xfId="0" applyFont="1" applyFill="1" applyBorder="1" applyAlignment="1">
      <alignment horizontal="left" wrapText="1" indent="1"/>
    </xf>
    <xf numFmtId="2" fontId="23" fillId="35" borderId="18" xfId="0" applyNumberFormat="1" applyFont="1" applyFill="1" applyBorder="1" applyAlignment="1">
      <alignment horizontal="right" wrapText="1" indent="1"/>
    </xf>
    <xf numFmtId="0" fontId="23" fillId="35" borderId="19" xfId="0" applyFont="1" applyFill="1" applyBorder="1" applyAlignment="1">
      <alignment horizontal="left" wrapText="1" indent="5"/>
    </xf>
    <xf numFmtId="0" fontId="23" fillId="35" borderId="20" xfId="0" applyFont="1" applyFill="1" applyBorder="1" applyAlignment="1">
      <alignment horizontal="left" wrapText="1" indent="1"/>
    </xf>
    <xf numFmtId="0" fontId="23" fillId="0" borderId="20" xfId="0" applyFont="1" applyFill="1" applyBorder="1" applyAlignment="1">
      <alignment horizontal="left" wrapText="1" indent="1"/>
    </xf>
    <xf numFmtId="4" fontId="23" fillId="35" borderId="20" xfId="0" applyNumberFormat="1" applyFont="1" applyFill="1" applyBorder="1" applyAlignment="1">
      <alignment horizontal="right" wrapText="1" indent="1"/>
    </xf>
    <xf numFmtId="2" fontId="23" fillId="35" borderId="21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87CEF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3"/>
  <sheetViews>
    <sheetView tabSelected="1" workbookViewId="0">
      <selection activeCell="A5" sqref="A5"/>
    </sheetView>
  </sheetViews>
  <sheetFormatPr defaultRowHeight="11.25"/>
  <cols>
    <col min="1" max="1" width="40" style="1" customWidth="1"/>
    <col min="2" max="2" width="22.28515625" style="1" bestFit="1" customWidth="1"/>
    <col min="3" max="3" width="21.42578125" style="1" bestFit="1" customWidth="1"/>
    <col min="4" max="4" width="24.5703125" style="1" bestFit="1" customWidth="1"/>
    <col min="5" max="5" width="16.7109375" style="1" bestFit="1" customWidth="1"/>
    <col min="6" max="7" width="9.140625" style="1"/>
    <col min="8" max="8" width="15" style="1" bestFit="1" customWidth="1"/>
    <col min="9" max="16384" width="9.140625" style="1"/>
  </cols>
  <sheetData>
    <row r="1" spans="1:5">
      <c r="A1" s="1" t="s">
        <v>87</v>
      </c>
    </row>
    <row r="2" spans="1:5">
      <c r="A2" s="1" t="s">
        <v>88</v>
      </c>
    </row>
    <row r="3" spans="1:5">
      <c r="A3" s="1" t="s">
        <v>89</v>
      </c>
    </row>
    <row r="4" spans="1:5" ht="12" thickBot="1">
      <c r="A4" s="1" t="s">
        <v>90</v>
      </c>
    </row>
    <row r="5" spans="1:5" ht="27.75" customHeight="1" thickBot="1">
      <c r="A5" s="3" t="s">
        <v>0</v>
      </c>
      <c r="B5" s="4" t="s">
        <v>91</v>
      </c>
      <c r="C5" s="4" t="s">
        <v>92</v>
      </c>
      <c r="D5" s="5" t="s">
        <v>93</v>
      </c>
      <c r="E5" s="4" t="s">
        <v>94</v>
      </c>
    </row>
    <row r="6" spans="1:5" ht="21.75" customHeight="1" thickBot="1">
      <c r="A6" s="6">
        <v>1</v>
      </c>
      <c r="B6" s="7">
        <v>2</v>
      </c>
      <c r="C6" s="7">
        <v>3</v>
      </c>
      <c r="D6" s="8">
        <v>4</v>
      </c>
      <c r="E6" s="7">
        <v>5</v>
      </c>
    </row>
    <row r="7" spans="1:5" ht="12.75">
      <c r="A7" s="22" t="s">
        <v>1</v>
      </c>
      <c r="B7" s="2">
        <v>20328701.559999999</v>
      </c>
      <c r="C7" s="2">
        <f>C8</f>
        <v>21426180.84</v>
      </c>
      <c r="D7" s="2">
        <v>9345789.0299999993</v>
      </c>
      <c r="E7" s="23">
        <f>D7/C7%</f>
        <v>43.618548260138738</v>
      </c>
    </row>
    <row r="8" spans="1:5" ht="51">
      <c r="A8" s="24" t="s">
        <v>60</v>
      </c>
      <c r="B8" s="12">
        <v>20328701.559999999</v>
      </c>
      <c r="C8" s="12">
        <f>C9+C10+C11+C12+C13+C14+C15</f>
        <v>21426180.84</v>
      </c>
      <c r="D8" s="12">
        <v>9345789.0299999993</v>
      </c>
      <c r="E8" s="25">
        <f>D8/C8%</f>
        <v>43.618548260138738</v>
      </c>
    </row>
    <row r="9" spans="1:5" ht="12.75">
      <c r="A9" s="26" t="s">
        <v>61</v>
      </c>
      <c r="B9" s="15">
        <v>1655000</v>
      </c>
      <c r="C9" s="15">
        <v>1655000</v>
      </c>
      <c r="D9" s="15">
        <v>201300.96</v>
      </c>
      <c r="E9" s="27">
        <f>D9/C9%</f>
        <v>12.1632</v>
      </c>
    </row>
    <row r="10" spans="1:5" ht="12.75">
      <c r="A10" s="26" t="s">
        <v>2</v>
      </c>
      <c r="B10" s="15">
        <v>2505000</v>
      </c>
      <c r="C10" s="15">
        <v>3202467.08</v>
      </c>
      <c r="D10" s="15">
        <v>1226010.23</v>
      </c>
      <c r="E10" s="27">
        <f>D10/C10%</f>
        <v>38.283304695203924</v>
      </c>
    </row>
    <row r="11" spans="1:5" ht="25.5">
      <c r="A11" s="26" t="s">
        <v>3</v>
      </c>
      <c r="B11" s="15">
        <v>15038601.560000001</v>
      </c>
      <c r="C11" s="15">
        <v>15380319.77</v>
      </c>
      <c r="D11" s="15">
        <v>7876738.1600000001</v>
      </c>
      <c r="E11" s="27">
        <f>D11/C11%</f>
        <v>51.213097502458496</v>
      </c>
    </row>
    <row r="12" spans="1:5" ht="12.75">
      <c r="A12" s="26" t="s">
        <v>4</v>
      </c>
      <c r="B12" s="15">
        <v>40000</v>
      </c>
      <c r="C12" s="15">
        <v>97000</v>
      </c>
      <c r="D12" s="16">
        <v>964.46</v>
      </c>
      <c r="E12" s="27">
        <f>D12/C12%</f>
        <v>0.99428865979381442</v>
      </c>
    </row>
    <row r="13" spans="1:5" ht="12.75">
      <c r="A13" s="26" t="s">
        <v>5</v>
      </c>
      <c r="B13" s="15">
        <v>30000</v>
      </c>
      <c r="C13" s="15">
        <v>31293.99</v>
      </c>
      <c r="D13" s="15">
        <v>2493.9899999999998</v>
      </c>
      <c r="E13" s="27">
        <f>D13/C13%</f>
        <v>7.9695494246658853</v>
      </c>
    </row>
    <row r="14" spans="1:5" ht="38.25">
      <c r="A14" s="26" t="s">
        <v>6</v>
      </c>
      <c r="B14" s="15">
        <v>60100</v>
      </c>
      <c r="C14" s="15">
        <v>60100</v>
      </c>
      <c r="D14" s="15">
        <v>38281.230000000003</v>
      </c>
      <c r="E14" s="27">
        <f>D14/C14%</f>
        <v>63.69589018302829</v>
      </c>
    </row>
    <row r="15" spans="1:5" ht="12.75">
      <c r="A15" s="26" t="s">
        <v>62</v>
      </c>
      <c r="B15" s="15">
        <v>1000000</v>
      </c>
      <c r="C15" s="15">
        <v>1000000</v>
      </c>
      <c r="D15" s="13"/>
      <c r="E15" s="27"/>
    </row>
    <row r="16" spans="1:5" ht="24.95" customHeight="1">
      <c r="A16" s="28" t="s">
        <v>63</v>
      </c>
      <c r="B16" s="19">
        <v>16653050.560000001</v>
      </c>
      <c r="C16" s="19">
        <f>C17+C114</f>
        <v>16795472.720000003</v>
      </c>
      <c r="D16" s="19">
        <v>8575352.4600000009</v>
      </c>
      <c r="E16" s="29">
        <f>D16/C16%</f>
        <v>51.057523672962745</v>
      </c>
    </row>
    <row r="17" spans="1:5" ht="24.95" customHeight="1">
      <c r="A17" s="30" t="s">
        <v>64</v>
      </c>
      <c r="B17" s="20">
        <v>16338050.560000001</v>
      </c>
      <c r="C17" s="20">
        <f>C18+C53+C56+C94+C100+C103+C107+C111</f>
        <v>16480472.720000003</v>
      </c>
      <c r="D17" s="20">
        <v>8380081.8700000001</v>
      </c>
      <c r="E17" s="31">
        <f>D17/C17%</f>
        <v>50.848552783502917</v>
      </c>
    </row>
    <row r="18" spans="1:5" ht="25.5">
      <c r="A18" s="26" t="s">
        <v>7</v>
      </c>
      <c r="B18" s="15">
        <v>2440400</v>
      </c>
      <c r="C18" s="17">
        <f>C19+C24+C48</f>
        <v>2529400</v>
      </c>
      <c r="D18" s="15">
        <v>1145463.1599999999</v>
      </c>
      <c r="E18" s="27">
        <f t="shared" ref="E18:E24" si="0">D18/C18%</f>
        <v>45.285963469597533</v>
      </c>
    </row>
    <row r="19" spans="1:5" ht="12.75">
      <c r="A19" s="32" t="s">
        <v>8</v>
      </c>
      <c r="B19" s="15">
        <v>2015500</v>
      </c>
      <c r="C19" s="17">
        <v>2015500</v>
      </c>
      <c r="D19" s="15">
        <v>974534.48</v>
      </c>
      <c r="E19" s="27">
        <f t="shared" si="0"/>
        <v>48.351996030761597</v>
      </c>
    </row>
    <row r="20" spans="1:5" ht="12.75">
      <c r="A20" s="33" t="s">
        <v>9</v>
      </c>
      <c r="B20" s="13"/>
      <c r="C20" s="14"/>
      <c r="D20" s="15">
        <v>784772.94</v>
      </c>
      <c r="E20" s="27"/>
    </row>
    <row r="21" spans="1:5" ht="12.75">
      <c r="A21" s="33" t="s">
        <v>10</v>
      </c>
      <c r="B21" s="13"/>
      <c r="C21" s="14"/>
      <c r="D21" s="15">
        <v>21233.85</v>
      </c>
      <c r="E21" s="27"/>
    </row>
    <row r="22" spans="1:5" ht="12.75">
      <c r="A22" s="33" t="s">
        <v>11</v>
      </c>
      <c r="B22" s="13"/>
      <c r="C22" s="14"/>
      <c r="D22" s="15">
        <v>41785.949999999997</v>
      </c>
      <c r="E22" s="27"/>
    </row>
    <row r="23" spans="1:5" ht="25.5">
      <c r="A23" s="33" t="s">
        <v>12</v>
      </c>
      <c r="B23" s="13"/>
      <c r="C23" s="14"/>
      <c r="D23" s="15">
        <v>126741.74</v>
      </c>
      <c r="E23" s="27"/>
    </row>
    <row r="24" spans="1:5" ht="12.75">
      <c r="A24" s="32" t="s">
        <v>13</v>
      </c>
      <c r="B24" s="15">
        <v>417700</v>
      </c>
      <c r="C24" s="17">
        <v>506300</v>
      </c>
      <c r="D24" s="15">
        <v>166830.73000000001</v>
      </c>
      <c r="E24" s="27">
        <f t="shared" si="0"/>
        <v>32.950963855421691</v>
      </c>
    </row>
    <row r="25" spans="1:5" ht="12.75">
      <c r="A25" s="33" t="s">
        <v>14</v>
      </c>
      <c r="B25" s="13"/>
      <c r="C25" s="14"/>
      <c r="D25" s="16">
        <v>477.65</v>
      </c>
      <c r="E25" s="34"/>
    </row>
    <row r="26" spans="1:5" ht="25.5">
      <c r="A26" s="33" t="s">
        <v>15</v>
      </c>
      <c r="B26" s="13"/>
      <c r="C26" s="14"/>
      <c r="D26" s="15">
        <v>16344.73</v>
      </c>
      <c r="E26" s="34"/>
    </row>
    <row r="27" spans="1:5" ht="25.5">
      <c r="A27" s="33" t="s">
        <v>16</v>
      </c>
      <c r="B27" s="13"/>
      <c r="C27" s="14"/>
      <c r="D27" s="16">
        <v>557.12</v>
      </c>
      <c r="E27" s="34"/>
    </row>
    <row r="28" spans="1:5" ht="25.5">
      <c r="A28" s="33" t="s">
        <v>17</v>
      </c>
      <c r="B28" s="13"/>
      <c r="C28" s="14"/>
      <c r="D28" s="15">
        <v>7565.42</v>
      </c>
      <c r="E28" s="34"/>
    </row>
    <row r="29" spans="1:5" ht="12.75">
      <c r="A29" s="33" t="s">
        <v>18</v>
      </c>
      <c r="B29" s="13"/>
      <c r="C29" s="14"/>
      <c r="D29" s="15">
        <v>9592.35</v>
      </c>
      <c r="E29" s="34"/>
    </row>
    <row r="30" spans="1:5" ht="12.75">
      <c r="A30" s="33" t="s">
        <v>19</v>
      </c>
      <c r="B30" s="13"/>
      <c r="C30" s="14"/>
      <c r="D30" s="15">
        <v>23612.49</v>
      </c>
      <c r="E30" s="34"/>
    </row>
    <row r="31" spans="1:5" ht="25.5">
      <c r="A31" s="33" t="s">
        <v>20</v>
      </c>
      <c r="B31" s="13"/>
      <c r="C31" s="14"/>
      <c r="D31" s="15">
        <v>4901.1099999999997</v>
      </c>
      <c r="E31" s="34"/>
    </row>
    <row r="32" spans="1:5" ht="12.75">
      <c r="A32" s="33" t="s">
        <v>21</v>
      </c>
      <c r="B32" s="13"/>
      <c r="C32" s="14"/>
      <c r="D32" s="15">
        <v>3543.33</v>
      </c>
      <c r="E32" s="34"/>
    </row>
    <row r="33" spans="1:5" ht="25.5">
      <c r="A33" s="33" t="s">
        <v>23</v>
      </c>
      <c r="B33" s="13"/>
      <c r="C33" s="14"/>
      <c r="D33" s="15">
        <v>1775.98</v>
      </c>
      <c r="E33" s="34"/>
    </row>
    <row r="34" spans="1:5" ht="25.5">
      <c r="A34" s="33" t="s">
        <v>24</v>
      </c>
      <c r="B34" s="13"/>
      <c r="C34" s="14"/>
      <c r="D34" s="15">
        <v>19045.03</v>
      </c>
      <c r="E34" s="34"/>
    </row>
    <row r="35" spans="1:5" ht="12.75">
      <c r="A35" s="33" t="s">
        <v>25</v>
      </c>
      <c r="B35" s="13"/>
      <c r="C35" s="14"/>
      <c r="D35" s="15">
        <v>2497.65</v>
      </c>
      <c r="E35" s="34"/>
    </row>
    <row r="36" spans="1:5" ht="12.75">
      <c r="A36" s="33" t="s">
        <v>26</v>
      </c>
      <c r="B36" s="13"/>
      <c r="C36" s="14"/>
      <c r="D36" s="15">
        <v>17174.169999999998</v>
      </c>
      <c r="E36" s="34"/>
    </row>
    <row r="37" spans="1:5" ht="12.75">
      <c r="A37" s="33" t="s">
        <v>27</v>
      </c>
      <c r="B37" s="13"/>
      <c r="C37" s="14"/>
      <c r="D37" s="15">
        <v>3091.07</v>
      </c>
      <c r="E37" s="34"/>
    </row>
    <row r="38" spans="1:5" ht="12.75">
      <c r="A38" s="33" t="s">
        <v>28</v>
      </c>
      <c r="B38" s="13"/>
      <c r="C38" s="14"/>
      <c r="D38" s="15">
        <v>7716.45</v>
      </c>
      <c r="E38" s="34"/>
    </row>
    <row r="39" spans="1:5" ht="12.75">
      <c r="A39" s="33" t="s">
        <v>29</v>
      </c>
      <c r="B39" s="13"/>
      <c r="C39" s="14"/>
      <c r="D39" s="15">
        <v>4596.63</v>
      </c>
      <c r="E39" s="34"/>
    </row>
    <row r="40" spans="1:5" ht="12.75">
      <c r="A40" s="33" t="s">
        <v>30</v>
      </c>
      <c r="B40" s="13"/>
      <c r="C40" s="14"/>
      <c r="D40" s="15">
        <v>2340.08</v>
      </c>
      <c r="E40" s="34"/>
    </row>
    <row r="41" spans="1:5" ht="12.75">
      <c r="A41" s="33" t="s">
        <v>31</v>
      </c>
      <c r="B41" s="13"/>
      <c r="C41" s="14"/>
      <c r="D41" s="15">
        <v>24666.51</v>
      </c>
      <c r="E41" s="34"/>
    </row>
    <row r="42" spans="1:5" ht="38.25">
      <c r="A42" s="33" t="s">
        <v>65</v>
      </c>
      <c r="B42" s="13"/>
      <c r="C42" s="14"/>
      <c r="D42" s="15">
        <v>9830.74</v>
      </c>
      <c r="E42" s="34"/>
    </row>
    <row r="43" spans="1:5" ht="12.75">
      <c r="A43" s="33" t="s">
        <v>32</v>
      </c>
      <c r="B43" s="13"/>
      <c r="C43" s="14"/>
      <c r="D43" s="15">
        <v>3525.09</v>
      </c>
      <c r="E43" s="34"/>
    </row>
    <row r="44" spans="1:5" ht="12.75">
      <c r="A44" s="33" t="s">
        <v>33</v>
      </c>
      <c r="B44" s="13"/>
      <c r="C44" s="14"/>
      <c r="D44" s="15">
        <v>1874.3</v>
      </c>
      <c r="E44" s="34"/>
    </row>
    <row r="45" spans="1:5" ht="12.75">
      <c r="A45" s="33" t="s">
        <v>34</v>
      </c>
      <c r="B45" s="13"/>
      <c r="C45" s="14"/>
      <c r="D45" s="18">
        <v>206.4</v>
      </c>
      <c r="E45" s="34"/>
    </row>
    <row r="46" spans="1:5" ht="12.75">
      <c r="A46" s="33" t="s">
        <v>35</v>
      </c>
      <c r="B46" s="13"/>
      <c r="C46" s="14"/>
      <c r="D46" s="16">
        <v>588.59</v>
      </c>
      <c r="E46" s="34"/>
    </row>
    <row r="47" spans="1:5" ht="25.5">
      <c r="A47" s="33" t="s">
        <v>36</v>
      </c>
      <c r="B47" s="13"/>
      <c r="C47" s="14"/>
      <c r="D47" s="15">
        <v>1307.8399999999999</v>
      </c>
      <c r="E47" s="34"/>
    </row>
    <row r="48" spans="1:5" ht="12.75">
      <c r="A48" s="32" t="s">
        <v>37</v>
      </c>
      <c r="B48" s="15">
        <v>7200</v>
      </c>
      <c r="C48" s="17">
        <v>7600</v>
      </c>
      <c r="D48" s="15">
        <v>4097.95</v>
      </c>
      <c r="E48" s="35">
        <f>D48/C48%</f>
        <v>53.920394736842105</v>
      </c>
    </row>
    <row r="49" spans="1:5" ht="25.5">
      <c r="A49" s="33" t="s">
        <v>39</v>
      </c>
      <c r="B49" s="13"/>
      <c r="C49" s="14"/>
      <c r="D49" s="16">
        <v>165.45</v>
      </c>
      <c r="E49" s="35"/>
    </row>
    <row r="50" spans="1:5" ht="25.5">
      <c r="A50" s="33" t="s">
        <v>66</v>
      </c>
      <c r="B50" s="13"/>
      <c r="C50" s="14"/>
      <c r="D50" s="16">
        <v>130.28</v>
      </c>
      <c r="E50" s="35"/>
    </row>
    <row r="51" spans="1:5" ht="12.75">
      <c r="A51" s="33" t="s">
        <v>40</v>
      </c>
      <c r="B51" s="13"/>
      <c r="C51" s="14"/>
      <c r="D51" s="16">
        <v>149.16</v>
      </c>
      <c r="E51" s="35"/>
    </row>
    <row r="52" spans="1:5" ht="25.5">
      <c r="A52" s="33" t="s">
        <v>41</v>
      </c>
      <c r="B52" s="13"/>
      <c r="C52" s="14"/>
      <c r="D52" s="15">
        <v>3653.06</v>
      </c>
      <c r="E52" s="35"/>
    </row>
    <row r="53" spans="1:5" ht="25.5">
      <c r="A53" s="26" t="s">
        <v>67</v>
      </c>
      <c r="B53" s="13"/>
      <c r="C53" s="17">
        <f>C54</f>
        <v>89467.08</v>
      </c>
      <c r="D53" s="15">
        <v>28074.52</v>
      </c>
      <c r="E53" s="35">
        <f t="shared" ref="E49:E113" si="1">D53/C53%</f>
        <v>31.379720898457848</v>
      </c>
    </row>
    <row r="54" spans="1:5" ht="12.75">
      <c r="A54" s="32" t="s">
        <v>13</v>
      </c>
      <c r="B54" s="13"/>
      <c r="C54" s="17">
        <f>C55</f>
        <v>89467.08</v>
      </c>
      <c r="D54" s="15">
        <v>28074.52</v>
      </c>
      <c r="E54" s="35">
        <f t="shared" si="1"/>
        <v>31.379720898457848</v>
      </c>
    </row>
    <row r="55" spans="1:5" ht="38.25">
      <c r="A55" s="33" t="s">
        <v>65</v>
      </c>
      <c r="B55" s="13"/>
      <c r="C55" s="17">
        <v>89467.08</v>
      </c>
      <c r="D55" s="15">
        <v>28074.52</v>
      </c>
      <c r="E55" s="35">
        <f t="shared" si="1"/>
        <v>31.379720898457848</v>
      </c>
    </row>
    <row r="56" spans="1:5" ht="25.5">
      <c r="A56" s="26" t="s">
        <v>42</v>
      </c>
      <c r="B56" s="15">
        <v>13743550.560000001</v>
      </c>
      <c r="C56" s="17">
        <f>C57+C62+C89+C92</f>
        <v>13617685.940000001</v>
      </c>
      <c r="D56" s="15">
        <v>7084403.7999999998</v>
      </c>
      <c r="E56" s="35">
        <f t="shared" si="1"/>
        <v>52.023551073318401</v>
      </c>
    </row>
    <row r="57" spans="1:5" ht="12.75">
      <c r="A57" s="32" t="s">
        <v>8</v>
      </c>
      <c r="B57" s="15">
        <v>9223000</v>
      </c>
      <c r="C57" s="17">
        <v>9248000</v>
      </c>
      <c r="D57" s="15">
        <v>4820134.88</v>
      </c>
      <c r="E57" s="35">
        <f t="shared" si="1"/>
        <v>52.120835640138409</v>
      </c>
    </row>
    <row r="58" spans="1:5" ht="12.75">
      <c r="A58" s="33" t="s">
        <v>9</v>
      </c>
      <c r="B58" s="13"/>
      <c r="C58" s="14"/>
      <c r="D58" s="15">
        <v>3805720.85</v>
      </c>
      <c r="E58" s="35"/>
    </row>
    <row r="59" spans="1:5" ht="12.75">
      <c r="A59" s="33" t="s">
        <v>10</v>
      </c>
      <c r="B59" s="13"/>
      <c r="C59" s="14"/>
      <c r="D59" s="15">
        <v>129110.85</v>
      </c>
      <c r="E59" s="35"/>
    </row>
    <row r="60" spans="1:5" ht="12.75">
      <c r="A60" s="33" t="s">
        <v>11</v>
      </c>
      <c r="B60" s="13"/>
      <c r="C60" s="14"/>
      <c r="D60" s="15">
        <v>234771.55</v>
      </c>
      <c r="E60" s="35"/>
    </row>
    <row r="61" spans="1:5" ht="25.5">
      <c r="A61" s="33" t="s">
        <v>12</v>
      </c>
      <c r="B61" s="13"/>
      <c r="C61" s="14"/>
      <c r="D61" s="15">
        <v>650531.63</v>
      </c>
      <c r="E61" s="35"/>
    </row>
    <row r="62" spans="1:5" ht="12.75">
      <c r="A62" s="32" t="s">
        <v>13</v>
      </c>
      <c r="B62" s="15">
        <v>4486050.5599999996</v>
      </c>
      <c r="C62" s="17">
        <v>4334185.9400000004</v>
      </c>
      <c r="D62" s="15">
        <v>2252644.6</v>
      </c>
      <c r="E62" s="35">
        <f t="shared" si="1"/>
        <v>51.973880013094224</v>
      </c>
    </row>
    <row r="63" spans="1:5" ht="12.75">
      <c r="A63" s="33" t="s">
        <v>14</v>
      </c>
      <c r="B63" s="13"/>
      <c r="C63" s="14"/>
      <c r="D63" s="15">
        <v>9403.0400000000009</v>
      </c>
      <c r="E63" s="35"/>
    </row>
    <row r="64" spans="1:5" ht="25.5">
      <c r="A64" s="33" t="s">
        <v>15</v>
      </c>
      <c r="B64" s="13"/>
      <c r="C64" s="14"/>
      <c r="D64" s="15">
        <v>101741.89</v>
      </c>
      <c r="E64" s="35"/>
    </row>
    <row r="65" spans="1:5" ht="25.5">
      <c r="A65" s="33" t="s">
        <v>16</v>
      </c>
      <c r="B65" s="13"/>
      <c r="C65" s="14"/>
      <c r="D65" s="15">
        <v>15940.66</v>
      </c>
      <c r="E65" s="35"/>
    </row>
    <row r="66" spans="1:5" ht="25.5">
      <c r="A66" s="33" t="s">
        <v>17</v>
      </c>
      <c r="B66" s="13"/>
      <c r="C66" s="14"/>
      <c r="D66" s="15">
        <v>56178.76</v>
      </c>
      <c r="E66" s="35"/>
    </row>
    <row r="67" spans="1:5" ht="12.75">
      <c r="A67" s="33" t="s">
        <v>18</v>
      </c>
      <c r="B67" s="13"/>
      <c r="C67" s="14"/>
      <c r="D67" s="15">
        <v>190232.81</v>
      </c>
      <c r="E67" s="35"/>
    </row>
    <row r="68" spans="1:5" ht="12.75">
      <c r="A68" s="33" t="s">
        <v>19</v>
      </c>
      <c r="B68" s="13"/>
      <c r="C68" s="14"/>
      <c r="D68" s="15">
        <v>204362.99</v>
      </c>
      <c r="E68" s="35"/>
    </row>
    <row r="69" spans="1:5" ht="25.5">
      <c r="A69" s="33" t="s">
        <v>20</v>
      </c>
      <c r="B69" s="13"/>
      <c r="C69" s="14"/>
      <c r="D69" s="15">
        <v>33393.769999999997</v>
      </c>
      <c r="E69" s="35"/>
    </row>
    <row r="70" spans="1:5" ht="12.75">
      <c r="A70" s="33" t="s">
        <v>21</v>
      </c>
      <c r="B70" s="13"/>
      <c r="C70" s="14"/>
      <c r="D70" s="15">
        <v>16906.91</v>
      </c>
      <c r="E70" s="35"/>
    </row>
    <row r="71" spans="1:5" ht="25.5">
      <c r="A71" s="33" t="s">
        <v>22</v>
      </c>
      <c r="B71" s="13"/>
      <c r="C71" s="14"/>
      <c r="D71" s="18">
        <v>269.5</v>
      </c>
      <c r="E71" s="35"/>
    </row>
    <row r="72" spans="1:5" ht="25.5">
      <c r="A72" s="33" t="s">
        <v>23</v>
      </c>
      <c r="B72" s="13"/>
      <c r="C72" s="14"/>
      <c r="D72" s="15">
        <v>15501.87</v>
      </c>
      <c r="E72" s="35"/>
    </row>
    <row r="73" spans="1:5" ht="25.5">
      <c r="A73" s="33" t="s">
        <v>24</v>
      </c>
      <c r="B73" s="13"/>
      <c r="C73" s="14"/>
      <c r="D73" s="15">
        <v>101803.34</v>
      </c>
      <c r="E73" s="35"/>
    </row>
    <row r="74" spans="1:5" ht="12.75">
      <c r="A74" s="33" t="s">
        <v>25</v>
      </c>
      <c r="B74" s="13"/>
      <c r="C74" s="14"/>
      <c r="D74" s="15">
        <v>16950.91</v>
      </c>
      <c r="E74" s="35"/>
    </row>
    <row r="75" spans="1:5" ht="12.75">
      <c r="A75" s="33" t="s">
        <v>26</v>
      </c>
      <c r="B75" s="13"/>
      <c r="C75" s="14"/>
      <c r="D75" s="15">
        <v>103613.81</v>
      </c>
      <c r="E75" s="35"/>
    </row>
    <row r="76" spans="1:5" ht="12.75">
      <c r="A76" s="33" t="s">
        <v>27</v>
      </c>
      <c r="B76" s="13"/>
      <c r="C76" s="14"/>
      <c r="D76" s="15">
        <v>58180.41</v>
      </c>
      <c r="E76" s="35"/>
    </row>
    <row r="77" spans="1:5" ht="12.75">
      <c r="A77" s="33" t="s">
        <v>28</v>
      </c>
      <c r="B77" s="13"/>
      <c r="C77" s="14"/>
      <c r="D77" s="15">
        <v>95076.95</v>
      </c>
      <c r="E77" s="35"/>
    </row>
    <row r="78" spans="1:5" ht="12.75">
      <c r="A78" s="33" t="s">
        <v>29</v>
      </c>
      <c r="B78" s="13"/>
      <c r="C78" s="14"/>
      <c r="D78" s="15">
        <v>59799.46</v>
      </c>
      <c r="E78" s="35"/>
    </row>
    <row r="79" spans="1:5" ht="12.75">
      <c r="A79" s="33" t="s">
        <v>30</v>
      </c>
      <c r="B79" s="13"/>
      <c r="C79" s="14"/>
      <c r="D79" s="15">
        <v>39470.080000000002</v>
      </c>
      <c r="E79" s="35"/>
    </row>
    <row r="80" spans="1:5" ht="12.75">
      <c r="A80" s="33" t="s">
        <v>31</v>
      </c>
      <c r="B80" s="13"/>
      <c r="C80" s="14"/>
      <c r="D80" s="15">
        <v>83457.789999999994</v>
      </c>
      <c r="E80" s="35"/>
    </row>
    <row r="81" spans="1:5" ht="25.5">
      <c r="A81" s="33" t="s">
        <v>43</v>
      </c>
      <c r="B81" s="13"/>
      <c r="C81" s="14"/>
      <c r="D81" s="15">
        <v>4621.1899999999996</v>
      </c>
      <c r="E81" s="35"/>
    </row>
    <row r="82" spans="1:5" ht="38.25">
      <c r="A82" s="33" t="s">
        <v>65</v>
      </c>
      <c r="B82" s="13"/>
      <c r="C82" s="14"/>
      <c r="D82" s="15">
        <v>1011935.09</v>
      </c>
      <c r="E82" s="35"/>
    </row>
    <row r="83" spans="1:5" ht="25.5">
      <c r="A83" s="33" t="s">
        <v>68</v>
      </c>
      <c r="B83" s="13"/>
      <c r="C83" s="14"/>
      <c r="D83" s="16">
        <v>528.39</v>
      </c>
      <c r="E83" s="35"/>
    </row>
    <row r="84" spans="1:5" ht="25.5">
      <c r="A84" s="33" t="s">
        <v>44</v>
      </c>
      <c r="B84" s="13"/>
      <c r="C84" s="14"/>
      <c r="D84" s="15">
        <v>6637.69</v>
      </c>
      <c r="E84" s="35"/>
    </row>
    <row r="85" spans="1:5" ht="12.75">
      <c r="A85" s="33" t="s">
        <v>32</v>
      </c>
      <c r="B85" s="13"/>
      <c r="C85" s="14"/>
      <c r="D85" s="15">
        <v>18036.3</v>
      </c>
      <c r="E85" s="35"/>
    </row>
    <row r="86" spans="1:5" ht="12.75">
      <c r="A86" s="33" t="s">
        <v>34</v>
      </c>
      <c r="B86" s="13"/>
      <c r="C86" s="14"/>
      <c r="D86" s="15">
        <v>2813.6</v>
      </c>
      <c r="E86" s="35"/>
    </row>
    <row r="87" spans="1:5" ht="12.75">
      <c r="A87" s="33" t="s">
        <v>35</v>
      </c>
      <c r="B87" s="13"/>
      <c r="C87" s="14"/>
      <c r="D87" s="15">
        <v>5727.39</v>
      </c>
      <c r="E87" s="35"/>
    </row>
    <row r="88" spans="1:5" ht="12.75">
      <c r="A88" s="33" t="s">
        <v>69</v>
      </c>
      <c r="B88" s="13"/>
      <c r="C88" s="14"/>
      <c r="D88" s="18">
        <v>60</v>
      </c>
      <c r="E88" s="35"/>
    </row>
    <row r="89" spans="1:5" ht="12.75">
      <c r="A89" s="32" t="s">
        <v>37</v>
      </c>
      <c r="B89" s="15">
        <v>33500</v>
      </c>
      <c r="C89" s="17">
        <v>33500</v>
      </c>
      <c r="D89" s="15">
        <v>10624.32</v>
      </c>
      <c r="E89" s="35">
        <f t="shared" si="1"/>
        <v>31.714388059701491</v>
      </c>
    </row>
    <row r="90" spans="1:5" ht="25.5">
      <c r="A90" s="33" t="s">
        <v>39</v>
      </c>
      <c r="B90" s="13"/>
      <c r="C90" s="14"/>
      <c r="D90" s="15">
        <v>2142.91</v>
      </c>
      <c r="E90" s="35"/>
    </row>
    <row r="91" spans="1:5" ht="25.5">
      <c r="A91" s="33" t="s">
        <v>41</v>
      </c>
      <c r="B91" s="13"/>
      <c r="C91" s="14"/>
      <c r="D91" s="15">
        <v>8481.41</v>
      </c>
      <c r="E91" s="35"/>
    </row>
    <row r="92" spans="1:5" ht="25.5">
      <c r="A92" s="32" t="s">
        <v>70</v>
      </c>
      <c r="B92" s="15">
        <v>1000</v>
      </c>
      <c r="C92" s="17">
        <v>2000</v>
      </c>
      <c r="D92" s="15">
        <v>1000</v>
      </c>
      <c r="E92" s="35">
        <f t="shared" si="1"/>
        <v>50</v>
      </c>
    </row>
    <row r="93" spans="1:5" ht="12.75">
      <c r="A93" s="33" t="s">
        <v>71</v>
      </c>
      <c r="B93" s="13"/>
      <c r="C93" s="14"/>
      <c r="D93" s="15">
        <v>1000</v>
      </c>
      <c r="E93" s="35"/>
    </row>
    <row r="94" spans="1:5" ht="25.5">
      <c r="A94" s="26" t="s">
        <v>72</v>
      </c>
      <c r="B94" s="15">
        <v>25000</v>
      </c>
      <c r="C94" s="17">
        <f>C95+C96</f>
        <v>113525.71</v>
      </c>
      <c r="D94" s="15">
        <v>80400.710000000006</v>
      </c>
      <c r="E94" s="35">
        <f t="shared" si="1"/>
        <v>70.821587462434721</v>
      </c>
    </row>
    <row r="95" spans="1:5" ht="12.75">
      <c r="A95" s="32" t="s">
        <v>8</v>
      </c>
      <c r="B95" s="15">
        <v>25000</v>
      </c>
      <c r="C95" s="17">
        <v>0</v>
      </c>
      <c r="D95" s="13"/>
      <c r="E95" s="35"/>
    </row>
    <row r="96" spans="1:5" ht="12.75">
      <c r="A96" s="32" t="s">
        <v>13</v>
      </c>
      <c r="B96" s="13"/>
      <c r="C96" s="17">
        <v>113525.71</v>
      </c>
      <c r="D96" s="15">
        <v>80400.710000000006</v>
      </c>
      <c r="E96" s="35">
        <f t="shared" si="1"/>
        <v>70.821587462434721</v>
      </c>
    </row>
    <row r="97" spans="1:5" ht="25.5">
      <c r="A97" s="33" t="s">
        <v>24</v>
      </c>
      <c r="B97" s="13"/>
      <c r="C97" s="14"/>
      <c r="D97" s="15">
        <v>69867.789999999994</v>
      </c>
      <c r="E97" s="35"/>
    </row>
    <row r="98" spans="1:5" ht="12.75">
      <c r="A98" s="33" t="s">
        <v>27</v>
      </c>
      <c r="B98" s="13"/>
      <c r="C98" s="14"/>
      <c r="D98" s="13"/>
      <c r="E98" s="35"/>
    </row>
    <row r="99" spans="1:5" ht="38.25">
      <c r="A99" s="33" t="s">
        <v>65</v>
      </c>
      <c r="B99" s="13"/>
      <c r="C99" s="14"/>
      <c r="D99" s="15">
        <v>10532.92</v>
      </c>
      <c r="E99" s="35"/>
    </row>
    <row r="100" spans="1:5" ht="12.75">
      <c r="A100" s="26" t="s">
        <v>45</v>
      </c>
      <c r="B100" s="15">
        <v>40000</v>
      </c>
      <c r="C100" s="17">
        <v>40000</v>
      </c>
      <c r="D100" s="16">
        <v>964.46</v>
      </c>
      <c r="E100" s="35">
        <f t="shared" si="1"/>
        <v>2.4111500000000001</v>
      </c>
    </row>
    <row r="101" spans="1:5" ht="12.75">
      <c r="A101" s="32" t="s">
        <v>8</v>
      </c>
      <c r="B101" s="15">
        <v>40000</v>
      </c>
      <c r="C101" s="17">
        <v>40000</v>
      </c>
      <c r="D101" s="16">
        <v>964.46</v>
      </c>
      <c r="E101" s="35">
        <f t="shared" si="1"/>
        <v>2.4111500000000001</v>
      </c>
    </row>
    <row r="102" spans="1:5" ht="12.75">
      <c r="A102" s="33" t="s">
        <v>9</v>
      </c>
      <c r="B102" s="13"/>
      <c r="C102" s="14"/>
      <c r="D102" s="16">
        <v>964.46</v>
      </c>
      <c r="E102" s="35"/>
    </row>
    <row r="103" spans="1:5" ht="12.75">
      <c r="A103" s="26" t="s">
        <v>59</v>
      </c>
      <c r="B103" s="15">
        <v>29000</v>
      </c>
      <c r="C103" s="17">
        <v>29000</v>
      </c>
      <c r="D103" s="15">
        <v>1200</v>
      </c>
      <c r="E103" s="35">
        <f t="shared" si="1"/>
        <v>4.1379310344827589</v>
      </c>
    </row>
    <row r="104" spans="1:5" ht="12.75">
      <c r="A104" s="32" t="s">
        <v>13</v>
      </c>
      <c r="B104" s="15">
        <v>29000</v>
      </c>
      <c r="C104" s="17">
        <v>29000</v>
      </c>
      <c r="D104" s="15">
        <v>1200</v>
      </c>
      <c r="E104" s="35">
        <f t="shared" si="1"/>
        <v>4.1379310344827589</v>
      </c>
    </row>
    <row r="105" spans="1:5" ht="12.75">
      <c r="A105" s="33" t="s">
        <v>14</v>
      </c>
      <c r="B105" s="13"/>
      <c r="C105" s="17"/>
      <c r="D105" s="18">
        <v>220</v>
      </c>
      <c r="E105" s="35"/>
    </row>
    <row r="106" spans="1:5" ht="25.5">
      <c r="A106" s="33" t="s">
        <v>16</v>
      </c>
      <c r="B106" s="13"/>
      <c r="C106" s="17"/>
      <c r="D106" s="18">
        <v>980</v>
      </c>
      <c r="E106" s="35"/>
    </row>
    <row r="107" spans="1:5" ht="25.5">
      <c r="A107" s="26" t="s">
        <v>73</v>
      </c>
      <c r="B107" s="13"/>
      <c r="C107" s="17">
        <f>C108</f>
        <v>1293.99</v>
      </c>
      <c r="D107" s="15">
        <v>1293.99</v>
      </c>
      <c r="E107" s="35">
        <f t="shared" si="1"/>
        <v>100</v>
      </c>
    </row>
    <row r="108" spans="1:5" ht="12.75">
      <c r="A108" s="32" t="s">
        <v>13</v>
      </c>
      <c r="B108" s="13"/>
      <c r="C108" s="17">
        <v>1293.99</v>
      </c>
      <c r="D108" s="15">
        <v>1293.99</v>
      </c>
      <c r="E108" s="35">
        <f t="shared" si="1"/>
        <v>100</v>
      </c>
    </row>
    <row r="109" spans="1:5" ht="12.75">
      <c r="A109" s="33" t="s">
        <v>14</v>
      </c>
      <c r="B109" s="13"/>
      <c r="C109" s="14"/>
      <c r="D109" s="16">
        <v>693.99</v>
      </c>
      <c r="E109" s="35"/>
    </row>
    <row r="110" spans="1:5" ht="25.5">
      <c r="A110" s="33" t="s">
        <v>16</v>
      </c>
      <c r="B110" s="13"/>
      <c r="C110" s="14"/>
      <c r="D110" s="18">
        <v>600</v>
      </c>
      <c r="E110" s="35"/>
    </row>
    <row r="111" spans="1:5" ht="38.25">
      <c r="A111" s="26" t="s">
        <v>46</v>
      </c>
      <c r="B111" s="15">
        <v>60100</v>
      </c>
      <c r="C111" s="17">
        <v>60100</v>
      </c>
      <c r="D111" s="15">
        <v>38281.230000000003</v>
      </c>
      <c r="E111" s="35">
        <f t="shared" si="1"/>
        <v>63.69589018302829</v>
      </c>
    </row>
    <row r="112" spans="1:5" ht="12.75">
      <c r="A112" s="32" t="s">
        <v>13</v>
      </c>
      <c r="B112" s="15">
        <v>60100</v>
      </c>
      <c r="C112" s="17">
        <v>60100</v>
      </c>
      <c r="D112" s="15">
        <v>38281.230000000003</v>
      </c>
      <c r="E112" s="35">
        <f t="shared" si="1"/>
        <v>63.69589018302829</v>
      </c>
    </row>
    <row r="113" spans="1:8" ht="25.5">
      <c r="A113" s="33" t="s">
        <v>24</v>
      </c>
      <c r="B113" s="13"/>
      <c r="C113" s="14"/>
      <c r="D113" s="15">
        <v>38281.230000000003</v>
      </c>
      <c r="E113" s="35"/>
    </row>
    <row r="114" spans="1:8" ht="25.5">
      <c r="A114" s="30" t="s">
        <v>74</v>
      </c>
      <c r="B114" s="20">
        <v>315000</v>
      </c>
      <c r="C114" s="20">
        <v>315000</v>
      </c>
      <c r="D114" s="20">
        <v>195270.59</v>
      </c>
      <c r="E114" s="31">
        <f t="shared" ref="E114:E177" si="2">D114/C114%</f>
        <v>61.99066349206349</v>
      </c>
    </row>
    <row r="115" spans="1:8" ht="25.5">
      <c r="A115" s="26" t="s">
        <v>42</v>
      </c>
      <c r="B115" s="15">
        <v>315000</v>
      </c>
      <c r="C115" s="17">
        <v>315000</v>
      </c>
      <c r="D115" s="15">
        <v>195270.59</v>
      </c>
      <c r="E115" s="35">
        <f t="shared" si="2"/>
        <v>61.99066349206349</v>
      </c>
    </row>
    <row r="116" spans="1:8" ht="12.75">
      <c r="A116" s="32" t="s">
        <v>8</v>
      </c>
      <c r="B116" s="15">
        <v>311500</v>
      </c>
      <c r="C116" s="17">
        <v>311500</v>
      </c>
      <c r="D116" s="15">
        <v>190940.6</v>
      </c>
      <c r="E116" s="35">
        <f t="shared" si="2"/>
        <v>61.297142857142859</v>
      </c>
    </row>
    <row r="117" spans="1:8" ht="12.75">
      <c r="A117" s="33" t="s">
        <v>9</v>
      </c>
      <c r="B117" s="13"/>
      <c r="C117" s="14"/>
      <c r="D117" s="15">
        <v>158990.76</v>
      </c>
      <c r="E117" s="35"/>
    </row>
    <row r="118" spans="1:8" ht="12.75">
      <c r="A118" s="33" t="s">
        <v>11</v>
      </c>
      <c r="B118" s="13"/>
      <c r="C118" s="14"/>
      <c r="D118" s="15">
        <v>5716.36</v>
      </c>
      <c r="E118" s="35"/>
    </row>
    <row r="119" spans="1:8" ht="25.5">
      <c r="A119" s="33" t="s">
        <v>12</v>
      </c>
      <c r="B119" s="13"/>
      <c r="C119" s="14"/>
      <c r="D119" s="15">
        <v>26233.48</v>
      </c>
      <c r="E119" s="35"/>
    </row>
    <row r="120" spans="1:8" ht="12.75">
      <c r="A120" s="32" t="s">
        <v>13</v>
      </c>
      <c r="B120" s="15">
        <v>3500</v>
      </c>
      <c r="C120" s="17">
        <v>3500</v>
      </c>
      <c r="D120" s="15">
        <v>4329.99</v>
      </c>
      <c r="E120" s="35">
        <f t="shared" si="2"/>
        <v>123.714</v>
      </c>
    </row>
    <row r="121" spans="1:8" ht="25.5">
      <c r="A121" s="33" t="s">
        <v>15</v>
      </c>
      <c r="B121" s="13"/>
      <c r="C121" s="14"/>
      <c r="D121" s="15">
        <v>4329.99</v>
      </c>
      <c r="E121" s="35"/>
    </row>
    <row r="122" spans="1:8" ht="25.5">
      <c r="A122" s="28" t="s">
        <v>75</v>
      </c>
      <c r="B122" s="19">
        <v>3675651</v>
      </c>
      <c r="C122" s="19">
        <f>C123+C126+C160+C164+C170</f>
        <v>4630708.12</v>
      </c>
      <c r="D122" s="19">
        <v>770436.57</v>
      </c>
      <c r="E122" s="29">
        <f t="shared" si="2"/>
        <v>16.63755412854654</v>
      </c>
    </row>
    <row r="123" spans="1:8" ht="25.5">
      <c r="A123" s="30" t="s">
        <v>76</v>
      </c>
      <c r="B123" s="20">
        <v>10000</v>
      </c>
      <c r="C123" s="20">
        <v>10000</v>
      </c>
      <c r="D123" s="21"/>
      <c r="E123" s="31"/>
    </row>
    <row r="124" spans="1:8" ht="12.75">
      <c r="A124" s="26" t="s">
        <v>77</v>
      </c>
      <c r="B124" s="15">
        <v>10000</v>
      </c>
      <c r="C124" s="17">
        <v>10000</v>
      </c>
      <c r="D124" s="13"/>
      <c r="E124" s="35"/>
    </row>
    <row r="125" spans="1:8" ht="12.75">
      <c r="A125" s="32" t="s">
        <v>13</v>
      </c>
      <c r="B125" s="15">
        <v>10000</v>
      </c>
      <c r="C125" s="17">
        <v>10000</v>
      </c>
      <c r="D125" s="13"/>
      <c r="E125" s="35"/>
    </row>
    <row r="126" spans="1:8" ht="25.5">
      <c r="A126" s="30" t="s">
        <v>78</v>
      </c>
      <c r="B126" s="20">
        <v>1570699</v>
      </c>
      <c r="C126" s="20">
        <f>C127+C130+C133+C136+C148+C151+C156+C158</f>
        <v>2525340.12</v>
      </c>
      <c r="D126" s="20">
        <v>439479.07</v>
      </c>
      <c r="E126" s="31">
        <f t="shared" si="2"/>
        <v>17.402767513153833</v>
      </c>
      <c r="H126" s="9"/>
    </row>
    <row r="127" spans="1:8" ht="12.75">
      <c r="A127" s="26" t="s">
        <v>77</v>
      </c>
      <c r="B127" s="15">
        <v>950000</v>
      </c>
      <c r="C127" s="17">
        <v>950000</v>
      </c>
      <c r="D127" s="15">
        <v>32000</v>
      </c>
      <c r="E127" s="35">
        <f t="shared" si="2"/>
        <v>3.3684210526315788</v>
      </c>
    </row>
    <row r="128" spans="1:8" ht="25.5">
      <c r="A128" s="32" t="s">
        <v>55</v>
      </c>
      <c r="B128" s="15">
        <v>950000</v>
      </c>
      <c r="C128" s="17">
        <v>950000</v>
      </c>
      <c r="D128" s="15">
        <v>32000</v>
      </c>
      <c r="E128" s="35">
        <f t="shared" si="2"/>
        <v>3.3684210526315788</v>
      </c>
    </row>
    <row r="129" spans="1:5" ht="25.5">
      <c r="A129" s="33" t="s">
        <v>79</v>
      </c>
      <c r="B129" s="13"/>
      <c r="C129" s="14"/>
      <c r="D129" s="15">
        <v>32000</v>
      </c>
      <c r="E129" s="35"/>
    </row>
    <row r="130" spans="1:5" ht="25.5">
      <c r="A130" s="26" t="s">
        <v>80</v>
      </c>
      <c r="B130" s="15">
        <v>145000</v>
      </c>
      <c r="C130" s="17">
        <v>145000</v>
      </c>
      <c r="D130" s="15">
        <v>166083.46</v>
      </c>
      <c r="E130" s="35">
        <f t="shared" si="2"/>
        <v>114.5403172413793</v>
      </c>
    </row>
    <row r="131" spans="1:5" ht="12.75">
      <c r="A131" s="32" t="s">
        <v>13</v>
      </c>
      <c r="B131" s="15">
        <v>145000</v>
      </c>
      <c r="C131" s="17">
        <v>145000</v>
      </c>
      <c r="D131" s="15">
        <v>166083.46</v>
      </c>
      <c r="E131" s="35">
        <f t="shared" si="2"/>
        <v>114.5403172413793</v>
      </c>
    </row>
    <row r="132" spans="1:5" ht="25.5">
      <c r="A132" s="33" t="s">
        <v>24</v>
      </c>
      <c r="B132" s="13"/>
      <c r="C132" s="14"/>
      <c r="D132" s="15">
        <v>166083.46</v>
      </c>
      <c r="E132" s="35"/>
    </row>
    <row r="133" spans="1:5" ht="25.5">
      <c r="A133" s="26" t="s">
        <v>7</v>
      </c>
      <c r="B133" s="13"/>
      <c r="C133" s="17">
        <f>C134</f>
        <v>519000</v>
      </c>
      <c r="D133" s="15"/>
      <c r="E133" s="35"/>
    </row>
    <row r="134" spans="1:5" ht="25.5">
      <c r="A134" s="32" t="s">
        <v>55</v>
      </c>
      <c r="B134" s="13"/>
      <c r="C134" s="17">
        <f>C135</f>
        <v>519000</v>
      </c>
      <c r="D134" s="15"/>
      <c r="E134" s="35"/>
    </row>
    <row r="135" spans="1:5" ht="25.5">
      <c r="A135" s="33" t="s">
        <v>79</v>
      </c>
      <c r="B135" s="13"/>
      <c r="C135" s="17">
        <v>519000</v>
      </c>
      <c r="D135" s="15"/>
      <c r="E135" s="35"/>
    </row>
    <row r="136" spans="1:5" ht="25.5">
      <c r="A136" s="26" t="s">
        <v>42</v>
      </c>
      <c r="B136" s="15">
        <v>362200</v>
      </c>
      <c r="C136" s="17">
        <f>C137+C138+C140+C146</f>
        <v>487648.62</v>
      </c>
      <c r="D136" s="15">
        <v>182528.13</v>
      </c>
      <c r="E136" s="35">
        <f t="shared" si="2"/>
        <v>37.430256646681372</v>
      </c>
    </row>
    <row r="137" spans="1:5" ht="12.75">
      <c r="A137" s="32" t="s">
        <v>13</v>
      </c>
      <c r="B137" s="15">
        <v>5000</v>
      </c>
      <c r="C137" s="17">
        <v>55448.62</v>
      </c>
      <c r="D137" s="13"/>
      <c r="E137" s="35"/>
    </row>
    <row r="138" spans="1:5" ht="25.5">
      <c r="A138" s="32" t="s">
        <v>47</v>
      </c>
      <c r="B138" s="15">
        <v>10000</v>
      </c>
      <c r="C138" s="17">
        <v>10000</v>
      </c>
      <c r="D138" s="15">
        <v>2071</v>
      </c>
      <c r="E138" s="35">
        <f t="shared" si="2"/>
        <v>20.71</v>
      </c>
    </row>
    <row r="139" spans="1:5" ht="12.75">
      <c r="A139" s="33" t="s">
        <v>48</v>
      </c>
      <c r="B139" s="13"/>
      <c r="C139" s="14"/>
      <c r="D139" s="15">
        <v>2071</v>
      </c>
      <c r="E139" s="35"/>
    </row>
    <row r="140" spans="1:5" ht="25.5">
      <c r="A140" s="32" t="s">
        <v>49</v>
      </c>
      <c r="B140" s="15">
        <v>256500</v>
      </c>
      <c r="C140" s="17">
        <v>331500</v>
      </c>
      <c r="D140" s="15">
        <v>89757.13</v>
      </c>
      <c r="E140" s="35">
        <f t="shared" si="2"/>
        <v>27.076057315233786</v>
      </c>
    </row>
    <row r="141" spans="1:5" ht="12.75">
      <c r="A141" s="33" t="s">
        <v>50</v>
      </c>
      <c r="B141" s="13"/>
      <c r="C141" s="14"/>
      <c r="D141" s="15">
        <v>51377.120000000003</v>
      </c>
      <c r="E141" s="35"/>
    </row>
    <row r="142" spans="1:5" ht="12.75">
      <c r="A142" s="33" t="s">
        <v>51</v>
      </c>
      <c r="B142" s="13"/>
      <c r="C142" s="14"/>
      <c r="D142" s="18">
        <v>771</v>
      </c>
      <c r="E142" s="35"/>
    </row>
    <row r="143" spans="1:5" ht="25.5">
      <c r="A143" s="33" t="s">
        <v>52</v>
      </c>
      <c r="B143" s="13"/>
      <c r="C143" s="14"/>
      <c r="D143" s="15">
        <v>11872.67</v>
      </c>
      <c r="E143" s="35"/>
    </row>
    <row r="144" spans="1:5" ht="25.5">
      <c r="A144" s="33" t="s">
        <v>53</v>
      </c>
      <c r="B144" s="13"/>
      <c r="C144" s="14"/>
      <c r="D144" s="15">
        <v>23361.34</v>
      </c>
      <c r="E144" s="35"/>
    </row>
    <row r="145" spans="1:5" ht="12.75">
      <c r="A145" s="33" t="s">
        <v>81</v>
      </c>
      <c r="B145" s="13"/>
      <c r="C145" s="14"/>
      <c r="D145" s="15">
        <v>2375</v>
      </c>
      <c r="E145" s="35"/>
    </row>
    <row r="146" spans="1:5" ht="25.5">
      <c r="A146" s="32" t="s">
        <v>55</v>
      </c>
      <c r="B146" s="15">
        <v>90700</v>
      </c>
      <c r="C146" s="17">
        <v>90700</v>
      </c>
      <c r="D146" s="15">
        <v>90700</v>
      </c>
      <c r="E146" s="35">
        <f t="shared" si="2"/>
        <v>100</v>
      </c>
    </row>
    <row r="147" spans="1:5" ht="25.5">
      <c r="A147" s="33" t="s">
        <v>56</v>
      </c>
      <c r="B147" s="13"/>
      <c r="C147" s="14"/>
      <c r="D147" s="15">
        <v>90700</v>
      </c>
      <c r="E147" s="35"/>
    </row>
    <row r="148" spans="1:5" ht="25.5">
      <c r="A148" s="26" t="s">
        <v>54</v>
      </c>
      <c r="B148" s="15">
        <v>112499</v>
      </c>
      <c r="C148" s="17">
        <v>112499</v>
      </c>
      <c r="D148" s="15">
        <v>3250</v>
      </c>
      <c r="E148" s="35">
        <f t="shared" si="2"/>
        <v>2.8889145681294943</v>
      </c>
    </row>
    <row r="149" spans="1:5" ht="25.5">
      <c r="A149" s="32" t="s">
        <v>49</v>
      </c>
      <c r="B149" s="15">
        <v>112499</v>
      </c>
      <c r="C149" s="17">
        <v>112499</v>
      </c>
      <c r="D149" s="15">
        <v>3250</v>
      </c>
      <c r="E149" s="35">
        <f t="shared" si="2"/>
        <v>2.8889145681294943</v>
      </c>
    </row>
    <row r="150" spans="1:5" ht="25.5">
      <c r="A150" s="33" t="s">
        <v>53</v>
      </c>
      <c r="B150" s="13"/>
      <c r="C150" s="17"/>
      <c r="D150" s="15">
        <v>3250</v>
      </c>
      <c r="E150" s="35"/>
    </row>
    <row r="151" spans="1:5" ht="25.5">
      <c r="A151" s="26" t="s">
        <v>72</v>
      </c>
      <c r="B151" s="13"/>
      <c r="C151" s="17">
        <f>C152+C154</f>
        <v>253192.5</v>
      </c>
      <c r="D151" s="15">
        <v>55617.48</v>
      </c>
      <c r="E151" s="35">
        <f t="shared" si="2"/>
        <v>21.966480049764506</v>
      </c>
    </row>
    <row r="152" spans="1:5" ht="12.75">
      <c r="A152" s="32" t="s">
        <v>13</v>
      </c>
      <c r="B152" s="13"/>
      <c r="C152" s="17">
        <v>43750</v>
      </c>
      <c r="D152" s="15">
        <v>23117.48</v>
      </c>
      <c r="E152" s="35">
        <f t="shared" si="2"/>
        <v>52.839954285714285</v>
      </c>
    </row>
    <row r="153" spans="1:5" ht="25.5">
      <c r="A153" s="33" t="s">
        <v>24</v>
      </c>
      <c r="B153" s="13"/>
      <c r="C153" s="17"/>
      <c r="D153" s="15">
        <v>23117.48</v>
      </c>
      <c r="E153" s="35"/>
    </row>
    <row r="154" spans="1:5" ht="25.5">
      <c r="A154" s="32" t="s">
        <v>49</v>
      </c>
      <c r="B154" s="13"/>
      <c r="C154" s="17">
        <v>209442.5</v>
      </c>
      <c r="D154" s="15">
        <v>32500</v>
      </c>
      <c r="E154" s="35">
        <f t="shared" si="2"/>
        <v>15.517385439917875</v>
      </c>
    </row>
    <row r="155" spans="1:5" ht="25.5">
      <c r="A155" s="33" t="s">
        <v>52</v>
      </c>
      <c r="B155" s="13"/>
      <c r="C155" s="14"/>
      <c r="D155" s="15">
        <v>32500</v>
      </c>
      <c r="E155" s="35"/>
    </row>
    <row r="156" spans="1:5" ht="12.75">
      <c r="A156" s="26" t="s">
        <v>45</v>
      </c>
      <c r="B156" s="13"/>
      <c r="C156" s="17">
        <f>C157</f>
        <v>57000</v>
      </c>
      <c r="D156" s="15"/>
      <c r="E156" s="35"/>
    </row>
    <row r="157" spans="1:5" ht="12.75">
      <c r="A157" s="32" t="s">
        <v>13</v>
      </c>
      <c r="B157" s="13"/>
      <c r="C157" s="17">
        <v>57000</v>
      </c>
      <c r="D157" s="15"/>
      <c r="E157" s="35"/>
    </row>
    <row r="158" spans="1:5" ht="12.75">
      <c r="A158" s="26" t="s">
        <v>59</v>
      </c>
      <c r="B158" s="15">
        <v>1000</v>
      </c>
      <c r="C158" s="17">
        <v>1000</v>
      </c>
      <c r="D158" s="13"/>
      <c r="E158" s="35"/>
    </row>
    <row r="159" spans="1:5" ht="25.5">
      <c r="A159" s="32" t="s">
        <v>49</v>
      </c>
      <c r="B159" s="15">
        <v>1000</v>
      </c>
      <c r="C159" s="17">
        <v>1000</v>
      </c>
      <c r="D159" s="13"/>
      <c r="E159" s="35"/>
    </row>
    <row r="160" spans="1:5" ht="24.95" customHeight="1">
      <c r="A160" s="30" t="s">
        <v>82</v>
      </c>
      <c r="B160" s="20">
        <v>34520</v>
      </c>
      <c r="C160" s="20">
        <f>C161</f>
        <v>34936</v>
      </c>
      <c r="D160" s="20">
        <v>34935.99</v>
      </c>
      <c r="E160" s="31">
        <f t="shared" si="2"/>
        <v>99.999971376230818</v>
      </c>
    </row>
    <row r="161" spans="1:5" ht="25.5">
      <c r="A161" s="26" t="s">
        <v>42</v>
      </c>
      <c r="B161" s="15">
        <v>34520</v>
      </c>
      <c r="C161" s="17">
        <f>C162</f>
        <v>34936</v>
      </c>
      <c r="D161" s="15">
        <v>34935.99</v>
      </c>
      <c r="E161" s="35">
        <f t="shared" si="2"/>
        <v>99.999971376230818</v>
      </c>
    </row>
    <row r="162" spans="1:5" ht="25.5">
      <c r="A162" s="32" t="s">
        <v>49</v>
      </c>
      <c r="B162" s="15">
        <v>34520</v>
      </c>
      <c r="C162" s="17">
        <v>34936</v>
      </c>
      <c r="D162" s="15">
        <v>34935.99</v>
      </c>
      <c r="E162" s="35">
        <f t="shared" si="2"/>
        <v>99.999971376230818</v>
      </c>
    </row>
    <row r="163" spans="1:5" ht="25.5">
      <c r="A163" s="33" t="s">
        <v>83</v>
      </c>
      <c r="B163" s="13"/>
      <c r="C163" s="14"/>
      <c r="D163" s="15">
        <v>34935.99</v>
      </c>
      <c r="E163" s="35"/>
    </row>
    <row r="164" spans="1:5" ht="25.5">
      <c r="A164" s="30" t="s">
        <v>84</v>
      </c>
      <c r="B164" s="20">
        <v>1550000</v>
      </c>
      <c r="C164" s="20">
        <v>1550000</v>
      </c>
      <c r="D164" s="20">
        <v>3217.5</v>
      </c>
      <c r="E164" s="31">
        <f t="shared" si="2"/>
        <v>0.20758064516129032</v>
      </c>
    </row>
    <row r="165" spans="1:5" ht="12.75">
      <c r="A165" s="26" t="s">
        <v>77</v>
      </c>
      <c r="B165" s="15">
        <v>550000</v>
      </c>
      <c r="C165" s="17">
        <v>550000</v>
      </c>
      <c r="D165" s="15">
        <v>3217.5</v>
      </c>
      <c r="E165" s="35">
        <f t="shared" si="2"/>
        <v>0.58499999999999996</v>
      </c>
    </row>
    <row r="166" spans="1:5" ht="25.5">
      <c r="A166" s="32" t="s">
        <v>55</v>
      </c>
      <c r="B166" s="15">
        <v>550000</v>
      </c>
      <c r="C166" s="17">
        <v>550000</v>
      </c>
      <c r="D166" s="15">
        <v>3217.5</v>
      </c>
      <c r="E166" s="35">
        <f t="shared" si="2"/>
        <v>0.58499999999999996</v>
      </c>
    </row>
    <row r="167" spans="1:5" ht="25.5">
      <c r="A167" s="33" t="s">
        <v>79</v>
      </c>
      <c r="B167" s="13"/>
      <c r="C167" s="14"/>
      <c r="D167" s="15">
        <v>3217.5</v>
      </c>
      <c r="E167" s="35"/>
    </row>
    <row r="168" spans="1:5" ht="25.5">
      <c r="A168" s="26" t="s">
        <v>85</v>
      </c>
      <c r="B168" s="15">
        <v>1000000</v>
      </c>
      <c r="C168" s="17">
        <v>1000000</v>
      </c>
      <c r="D168" s="13"/>
      <c r="E168" s="35"/>
    </row>
    <row r="169" spans="1:5" ht="25.5">
      <c r="A169" s="32" t="s">
        <v>55</v>
      </c>
      <c r="B169" s="15">
        <v>1000000</v>
      </c>
      <c r="C169" s="17">
        <v>1000000</v>
      </c>
      <c r="D169" s="13"/>
      <c r="E169" s="35"/>
    </row>
    <row r="170" spans="1:5" ht="24.95" customHeight="1">
      <c r="A170" s="30" t="s">
        <v>86</v>
      </c>
      <c r="B170" s="20">
        <v>510432</v>
      </c>
      <c r="C170" s="20">
        <v>510432</v>
      </c>
      <c r="D170" s="20">
        <v>292804.01</v>
      </c>
      <c r="E170" s="31">
        <f t="shared" si="2"/>
        <v>57.363960331640655</v>
      </c>
    </row>
    <row r="171" spans="1:5" ht="25.5">
      <c r="A171" s="26" t="s">
        <v>7</v>
      </c>
      <c r="B171" s="15">
        <v>64600</v>
      </c>
      <c r="C171" s="17">
        <v>64600</v>
      </c>
      <c r="D171" s="15">
        <v>52472.55</v>
      </c>
      <c r="E171" s="35">
        <f t="shared" si="2"/>
        <v>81.226857585139328</v>
      </c>
    </row>
    <row r="172" spans="1:5" ht="12.75">
      <c r="A172" s="32" t="s">
        <v>37</v>
      </c>
      <c r="B172" s="15">
        <v>64600</v>
      </c>
      <c r="C172" s="17">
        <v>64600</v>
      </c>
      <c r="D172" s="15">
        <v>29251.59</v>
      </c>
      <c r="E172" s="35">
        <f t="shared" si="2"/>
        <v>45.281099071207429</v>
      </c>
    </row>
    <row r="173" spans="1:5" ht="51">
      <c r="A173" s="33" t="s">
        <v>38</v>
      </c>
      <c r="B173" s="13"/>
      <c r="C173" s="14"/>
      <c r="D173" s="15">
        <v>29251.59</v>
      </c>
      <c r="E173" s="35"/>
    </row>
    <row r="174" spans="1:5" ht="25.5">
      <c r="A174" s="32" t="s">
        <v>57</v>
      </c>
      <c r="B174" s="13"/>
      <c r="C174" s="14"/>
      <c r="D174" s="15">
        <v>23220.959999999999</v>
      </c>
      <c r="E174" s="35"/>
    </row>
    <row r="175" spans="1:5" ht="38.25">
      <c r="A175" s="33" t="s">
        <v>58</v>
      </c>
      <c r="B175" s="13"/>
      <c r="C175" s="14"/>
      <c r="D175" s="15">
        <v>23220.959999999999</v>
      </c>
      <c r="E175" s="35"/>
    </row>
    <row r="176" spans="1:5" ht="25.5">
      <c r="A176" s="26" t="s">
        <v>54</v>
      </c>
      <c r="B176" s="15">
        <v>445832</v>
      </c>
      <c r="C176" s="17">
        <v>445832</v>
      </c>
      <c r="D176" s="15">
        <v>240331.46</v>
      </c>
      <c r="E176" s="35">
        <f t="shared" si="2"/>
        <v>53.906283084211097</v>
      </c>
    </row>
    <row r="177" spans="1:5" ht="25.5">
      <c r="A177" s="32" t="s">
        <v>57</v>
      </c>
      <c r="B177" s="15">
        <v>445832</v>
      </c>
      <c r="C177" s="17">
        <v>445832</v>
      </c>
      <c r="D177" s="15">
        <v>240331.46</v>
      </c>
      <c r="E177" s="35">
        <f t="shared" si="2"/>
        <v>53.906283084211097</v>
      </c>
    </row>
    <row r="178" spans="1:5" ht="39" thickBot="1">
      <c r="A178" s="36" t="s">
        <v>58</v>
      </c>
      <c r="B178" s="37"/>
      <c r="C178" s="38"/>
      <c r="D178" s="39">
        <v>240331.46</v>
      </c>
      <c r="E178" s="40"/>
    </row>
    <row r="179" spans="1:5">
      <c r="C179" s="10"/>
    </row>
    <row r="180" spans="1:5">
      <c r="C180" s="10"/>
      <c r="D180" s="1" t="s">
        <v>95</v>
      </c>
    </row>
    <row r="181" spans="1:5">
      <c r="C181" s="10"/>
      <c r="D181" s="1" t="s">
        <v>96</v>
      </c>
    </row>
    <row r="182" spans="1:5">
      <c r="C182" s="11"/>
    </row>
    <row r="183" spans="1:5">
      <c r="D183" s="1" t="s">
        <v>97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Cristina Radioni-Samsa</dc:creator>
  <cp:lastModifiedBy>csamsa</cp:lastModifiedBy>
  <cp:lastPrinted>2025-07-15T10:24:00Z</cp:lastPrinted>
  <dcterms:created xsi:type="dcterms:W3CDTF">2025-07-15T07:55:53Z</dcterms:created>
  <dcterms:modified xsi:type="dcterms:W3CDTF">2025-07-15T10:24:26Z</dcterms:modified>
</cp:coreProperties>
</file>